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2019" sheetId="1" r:id="rId1"/>
  </sheets>
  <definedNames>
    <definedName name="_xlnm.Print_Area" localSheetId="0">'2019'!$A$1:$CK$89</definedName>
  </definedNames>
  <calcPr fullCalcOnLoad="1"/>
</workbook>
</file>

<file path=xl/sharedStrings.xml><?xml version="1.0" encoding="utf-8"?>
<sst xmlns="http://schemas.openxmlformats.org/spreadsheetml/2006/main" count="231" uniqueCount="166">
  <si>
    <t>Показатель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</si>
  <si>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</si>
  <si>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</si>
  <si>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</si>
  <si>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</si>
  <si>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</si>
  <si>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</si>
  <si>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</si>
  <si>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</si>
  <si>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</si>
  <si>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</si>
  <si>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</si>
  <si>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</si>
  <si>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</si>
  <si>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</si>
  <si>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</si>
  <si>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</si>
  <si>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</si>
  <si>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</si>
  <si>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</si>
  <si>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</si>
  <si>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</si>
  <si>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</si>
  <si>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</si>
  <si>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</si>
  <si>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</si>
  <si>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</si>
  <si>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</si>
  <si>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</si>
  <si>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</si>
  <si>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</si>
  <si>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</si>
  <si>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</si>
  <si>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</si>
  <si>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</si>
  <si>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</si>
  <si>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</si>
  <si>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</si>
  <si>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</si>
  <si>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</si>
  <si>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</si>
  <si>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</si>
  <si>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</si>
  <si>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</si>
  <si>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</si>
  <si>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</si>
  <si>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</si>
  <si>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</si>
  <si>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</si>
  <si>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</si>
  <si>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</si>
  <si>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</si>
  <si>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</si>
  <si>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</si>
  <si>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</si>
  <si>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</si>
  <si>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</si>
  <si>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</si>
  <si>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</si>
  <si>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</si>
  <si>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</si>
  <si>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</si>
  <si>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</si>
  <si>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</si>
  <si>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</si>
  <si>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</si>
  <si>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</si>
  <si>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</si>
  <si>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</si>
  <si>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</si>
  <si>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</si>
  <si>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</si>
  <si>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</si>
  <si>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</si>
  <si>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</si>
  <si>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</si>
  <si>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</si>
  <si>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</si>
  <si>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</si>
  <si>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</si>
  <si>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</si>
  <si>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</si>
  <si>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</si>
  <si>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</si>
  <si>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</si>
  <si>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</si>
  <si>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</si>
  <si>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</si>
  <si>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</si>
  <si>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</si>
  <si>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</si>
  <si>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</si>
  <si>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</si>
  <si>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</si>
  <si>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</si>
  <si>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</si>
  <si>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</si>
  <si>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</si>
  <si>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</si>
  <si>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</si>
  <si>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</si>
  <si>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</si>
  <si>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</si>
  <si>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</si>
  <si>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</si>
  <si>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</si>
  <si>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</si>
  <si>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</si>
  <si>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</si>
  <si>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</si>
  <si>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</si>
  <si>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</si>
  <si>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</si>
  <si>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6367047389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</si>
  <si>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</si>
  <si>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</si>
  <si>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</si>
  <si>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</si>
  <si>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</si>
  <si>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</si>
  <si>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</si>
  <si>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3.1</t>
  </si>
  <si>
    <t>3.2</t>
  </si>
  <si>
    <t>3.3</t>
  </si>
  <si>
    <t>3.4</t>
  </si>
  <si>
    <t>2.1</t>
  </si>
  <si>
    <t>2.2</t>
  </si>
  <si>
    <t>2.3</t>
  </si>
  <si>
    <t>4.1</t>
  </si>
  <si>
    <t>4.2</t>
  </si>
  <si>
    <t>4.3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</si>
  <si>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</si>
  <si>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</si>
  <si>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</si>
  <si>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5.1</t>
  </si>
  <si>
    <t>5.2</t>
  </si>
  <si>
    <t>5.3</t>
  </si>
  <si>
    <t>5.4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</si>
  <si>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</si>
  <si>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</si>
  <si>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</si>
  <si>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</si>
  <si>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Ремонт основных фондов</t>
  </si>
  <si>
    <t>Оплата работ и услуг сторонних организаций</t>
  </si>
  <si>
    <t>Расходы на командировки и представительские</t>
  </si>
  <si>
    <t>Расходы на подготовку кадров</t>
  </si>
  <si>
    <t>Другие прочие расходы</t>
  </si>
  <si>
    <t>1.1.3.4</t>
  </si>
  <si>
    <t>1.1.3.5</t>
  </si>
  <si>
    <t>1.1.3.6</t>
  </si>
  <si>
    <t>1.1.3.7</t>
  </si>
  <si>
    <t>1.1.3.8</t>
  </si>
  <si>
    <t>1.1.3.9</t>
  </si>
  <si>
    <t>Расходы на обеспечение нормальных условий труда</t>
  </si>
  <si>
    <t>Расходы на страхование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</si>
  <si>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</si>
  <si>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</si>
  <si>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</si>
  <si>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</si>
  <si>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</si>
  <si>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 xml:space="preserve"> -</t>
  </si>
  <si>
    <t>631601001</t>
  </si>
  <si>
    <t>ООО "Самарская электросетевая компания"</t>
  </si>
  <si>
    <t>2020</t>
  </si>
  <si>
    <t>2024</t>
  </si>
  <si>
    <t>план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</si>
</sst>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%"/>
    <numFmt numFmtId="177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1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1" xfId="0" applyNumberFormat="1" applyFont="1" applyFill="1" applyBorder="1" applyAlignment="1">
      <alignment horizontal="center" vertical="center"/>
    </xf>
    <xf numFmtId="174" fontId="4" fillId="33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>
      <alignment horizontal="left" vertical="top" wrapText="1"/>
    </xf>
    <xf numFmtId="174" fontId="1" fillId="0" borderId="15" xfId="0" applyNumberFormat="1" applyFont="1" applyFill="1" applyBorder="1" applyAlignment="1">
      <alignment horizontal="left" vertical="top" wrapText="1"/>
    </xf>
    <xf numFmtId="174" fontId="1" fillId="0" borderId="16" xfId="0" applyNumberFormat="1" applyFont="1" applyFill="1" applyBorder="1" applyAlignment="1">
      <alignment horizontal="left" vertical="top" wrapText="1"/>
    </xf>
    <xf numFmtId="174" fontId="1" fillId="0" borderId="19" xfId="0" applyNumberFormat="1" applyFont="1" applyFill="1" applyBorder="1" applyAlignment="1">
      <alignment horizontal="left" vertical="top" wrapText="1"/>
    </xf>
    <xf numFmtId="174" fontId="1" fillId="0" borderId="0" xfId="0" applyNumberFormat="1" applyFont="1" applyFill="1" applyBorder="1" applyAlignment="1">
      <alignment horizontal="left" vertical="top" wrapText="1"/>
    </xf>
    <xf numFmtId="174" fontId="1" fillId="0" borderId="20" xfId="0" applyNumberFormat="1" applyFont="1" applyFill="1" applyBorder="1" applyAlignment="1">
      <alignment horizontal="left" vertical="top" wrapText="1"/>
    </xf>
    <xf numFmtId="174" fontId="1" fillId="0" borderId="17" xfId="0" applyNumberFormat="1" applyFont="1" applyFill="1" applyBorder="1" applyAlignment="1">
      <alignment horizontal="left" vertical="top" wrapText="1"/>
    </xf>
    <xf numFmtId="174" fontId="1" fillId="0" borderId="12" xfId="0" applyNumberFormat="1" applyFont="1" applyFill="1" applyBorder="1" applyAlignment="1">
      <alignment horizontal="left" vertical="top" wrapText="1"/>
    </xf>
    <xf numFmtId="174" fontId="1" fillId="0" borderId="18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88"/>
  <sheetViews>
    <sheetView tabSelected="1" view="pageBreakPreview" zoomScaleSheetLayoutView="100" zoomScalePageLayoutView="0" workbookViewId="0" topLeftCell="A54">
      <selection activeCell="DE77" sqref="DE77"/>
    </sheetView>
  </sheetViews>
  <sheetFormatPr defaultColWidth="0.875" defaultRowHeight="15" customHeight="1"/>
  <cols>
    <col min="1" max="71" width="0.875" style="3" customWidth="1"/>
    <col min="72" max="72" width="9.75390625" style="3" customWidth="1"/>
    <col min="73" max="73" width="9.875" style="3" customWidth="1"/>
    <col min="74" max="74" width="12.625" style="3" customWidth="1"/>
    <col min="75" max="75" width="0.875" style="3" customWidth="1"/>
    <col min="76" max="76" width="0.12890625" style="3" customWidth="1"/>
    <col min="77" max="90" width="0.875" style="3" hidden="1" customWidth="1"/>
    <col min="91" max="92" width="0.875" style="3" customWidth="1"/>
    <col min="93" max="93" width="9.00390625" style="3" bestFit="1" customWidth="1"/>
    <col min="94" max="94" width="8.00390625" style="3" bestFit="1" customWidth="1"/>
    <col min="95" max="95" width="7.875" style="3" bestFit="1" customWidth="1"/>
    <col min="96" max="108" width="0.875" style="3" customWidth="1"/>
    <col min="109" max="109" width="5.75390625" style="3" bestFit="1" customWidth="1"/>
    <col min="110" max="16384" width="0.875" style="3" customWidth="1"/>
  </cols>
  <sheetData>
    <row r="1" ht="12" customHeight="1">
      <c r="BO1" s="3" t="s">
        <v>88</v>
      </c>
    </row>
    <row r="2" ht="12" customHeight="1">
      <c r="BO2" s="3" t="s">
        <v>27</v>
      </c>
    </row>
    <row r="3" ht="12" customHeight="1">
      <c r="BO3" s="3" t="s">
        <v>28</v>
      </c>
    </row>
    <row r="4" ht="21" customHeight="1"/>
    <row r="5" spans="1:90" ht="14.25" customHeight="1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</row>
    <row r="6" spans="1:90" ht="14.25" customHeight="1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</row>
    <row r="7" spans="1:90" ht="14.25" customHeight="1">
      <c r="A7" s="21" t="s">
        <v>89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</row>
    <row r="8" spans="1:90" ht="14.25" customHeight="1">
      <c r="A8" s="21" t="s">
        <v>111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</row>
    <row r="9" ht="21" customHeight="1"/>
    <row r="10" spans="3:88" ht="12.75">
      <c r="C10" s="4" t="s">
        <v>29</v>
      </c>
      <c r="D10" s="4"/>
      <c r="AG10" s="5" t="s">
        <v>162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</row>
    <row r="11" spans="3:66" ht="12.75">
      <c r="C11" s="4" t="s">
        <v>30</v>
      </c>
      <c r="D11" s="4"/>
      <c r="J11" s="22" t="s">
        <v>113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3:66" ht="12.75">
      <c r="C12" s="4" t="s">
        <v>31</v>
      </c>
      <c r="D12" s="4"/>
      <c r="J12" s="23" t="s">
        <v>161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</row>
    <row r="13" spans="3:61" ht="12.75">
      <c r="C13" s="4" t="s">
        <v>32</v>
      </c>
      <c r="D13" s="4"/>
      <c r="AQ13" s="24" t="s">
        <v>163</v>
      </c>
      <c r="AR13" s="24"/>
      <c r="AS13" s="24"/>
      <c r="AT13" s="24"/>
      <c r="AU13" s="24"/>
      <c r="AV13" s="24"/>
      <c r="AW13" s="24"/>
      <c r="AX13" s="24"/>
      <c r="AY13" s="25" t="s">
        <v>33</v>
      </c>
      <c r="AZ13" s="25"/>
      <c r="BA13" s="24" t="s">
        <v>164</v>
      </c>
      <c r="BB13" s="24"/>
      <c r="BC13" s="24"/>
      <c r="BD13" s="24"/>
      <c r="BE13" s="24"/>
      <c r="BF13" s="24"/>
      <c r="BG13" s="24"/>
      <c r="BH13" s="24"/>
      <c r="BI13" s="3" t="s">
        <v>34</v>
      </c>
    </row>
    <row r="15" spans="1:90" ht="12.75">
      <c r="A15" s="26" t="s">
        <v>26</v>
      </c>
      <c r="B15" s="27"/>
      <c r="C15" s="27"/>
      <c r="D15" s="27"/>
      <c r="E15" s="27"/>
      <c r="F15" s="27"/>
      <c r="G15" s="27"/>
      <c r="H15" s="27"/>
      <c r="I15" s="28"/>
      <c r="J15" s="32" t="s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26" t="s">
        <v>35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8"/>
      <c r="BT15" s="33"/>
      <c r="BU15" s="33"/>
      <c r="BV15" s="26" t="s">
        <v>2</v>
      </c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5"/>
    </row>
    <row r="16" spans="1:90" ht="12.75">
      <c r="A16" s="29"/>
      <c r="B16" s="30"/>
      <c r="C16" s="30"/>
      <c r="D16" s="30"/>
      <c r="E16" s="30"/>
      <c r="F16" s="30"/>
      <c r="G16" s="30"/>
      <c r="H16" s="30"/>
      <c r="I16" s="31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29"/>
      <c r="BJ16" s="30"/>
      <c r="BK16" s="30"/>
      <c r="BL16" s="30"/>
      <c r="BM16" s="30"/>
      <c r="BN16" s="30"/>
      <c r="BO16" s="30"/>
      <c r="BP16" s="30"/>
      <c r="BQ16" s="30"/>
      <c r="BR16" s="30"/>
      <c r="BS16" s="31"/>
      <c r="BT16" s="10" t="s">
        <v>165</v>
      </c>
      <c r="BU16" s="1" t="s">
        <v>1</v>
      </c>
      <c r="BV16" s="36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8"/>
    </row>
    <row r="17" spans="1:90" ht="15" customHeight="1">
      <c r="A17" s="39" t="s">
        <v>3</v>
      </c>
      <c r="B17" s="40"/>
      <c r="C17" s="40"/>
      <c r="D17" s="40"/>
      <c r="E17" s="40"/>
      <c r="F17" s="40"/>
      <c r="G17" s="40"/>
      <c r="H17" s="40"/>
      <c r="I17" s="41"/>
      <c r="J17" s="1"/>
      <c r="K17" s="42" t="s">
        <v>36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2"/>
      <c r="BI17" s="43" t="s">
        <v>37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5"/>
      <c r="BT17" s="1" t="s">
        <v>37</v>
      </c>
      <c r="BU17" s="1" t="s">
        <v>37</v>
      </c>
      <c r="BV17" s="46" t="s">
        <v>37</v>
      </c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8"/>
    </row>
    <row r="18" spans="1:90" ht="30" customHeight="1">
      <c r="A18" s="39" t="s">
        <v>5</v>
      </c>
      <c r="B18" s="40"/>
      <c r="C18" s="40"/>
      <c r="D18" s="40"/>
      <c r="E18" s="40"/>
      <c r="F18" s="40"/>
      <c r="G18" s="40"/>
      <c r="H18" s="40"/>
      <c r="I18" s="41"/>
      <c r="J18" s="1"/>
      <c r="K18" s="42" t="s">
        <v>90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2"/>
      <c r="BI18" s="43" t="s">
        <v>4</v>
      </c>
      <c r="BJ18" s="44"/>
      <c r="BK18" s="44"/>
      <c r="BL18" s="44"/>
      <c r="BM18" s="44"/>
      <c r="BN18" s="44"/>
      <c r="BO18" s="44"/>
      <c r="BP18" s="44"/>
      <c r="BQ18" s="44"/>
      <c r="BR18" s="44"/>
      <c r="BS18" s="45"/>
      <c r="BT18" s="11">
        <f>BT19+BT39</f>
        <v>300654.06200000003</v>
      </c>
      <c r="BU18" s="11">
        <f>BU19+BU39</f>
        <v>392182.3113884706</v>
      </c>
      <c r="BV18" s="49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</row>
    <row r="19" spans="1:90" ht="30" customHeight="1">
      <c r="A19" s="39" t="s">
        <v>6</v>
      </c>
      <c r="B19" s="40"/>
      <c r="C19" s="40"/>
      <c r="D19" s="40"/>
      <c r="E19" s="40"/>
      <c r="F19" s="40"/>
      <c r="G19" s="40"/>
      <c r="H19" s="40"/>
      <c r="I19" s="41"/>
      <c r="J19" s="1"/>
      <c r="K19" s="42" t="s">
        <v>91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2"/>
      <c r="BI19" s="43" t="s">
        <v>4</v>
      </c>
      <c r="BJ19" s="44"/>
      <c r="BK19" s="44"/>
      <c r="BL19" s="44"/>
      <c r="BM19" s="44"/>
      <c r="BN19" s="44"/>
      <c r="BO19" s="44"/>
      <c r="BP19" s="44"/>
      <c r="BQ19" s="44"/>
      <c r="BR19" s="44"/>
      <c r="BS19" s="45"/>
      <c r="BT19" s="11">
        <f>BT20+BT25+BT27+BT37+BT38</f>
        <v>210784.00000000006</v>
      </c>
      <c r="BU19" s="11">
        <f>BU20+BU25+BU27+BU37+BU38</f>
        <v>226654.33901036996</v>
      </c>
      <c r="BV19" s="52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4"/>
    </row>
    <row r="20" spans="1:90" ht="15" customHeight="1">
      <c r="A20" s="39" t="s">
        <v>7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8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2"/>
      <c r="BI20" s="43" t="s">
        <v>4</v>
      </c>
      <c r="BJ20" s="44"/>
      <c r="BK20" s="44"/>
      <c r="BL20" s="44"/>
      <c r="BM20" s="44"/>
      <c r="BN20" s="44"/>
      <c r="BO20" s="44"/>
      <c r="BP20" s="44"/>
      <c r="BQ20" s="44"/>
      <c r="BR20" s="44"/>
      <c r="BS20" s="45"/>
      <c r="BT20" s="12">
        <f>BT21+BT23+BT22</f>
        <v>10083.3</v>
      </c>
      <c r="BU20" s="12">
        <f>BU21+BU23</f>
        <v>10536.133240000005</v>
      </c>
      <c r="BV20" s="52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4"/>
    </row>
    <row r="21" spans="1:90" ht="30" customHeight="1">
      <c r="A21" s="39" t="s">
        <v>10</v>
      </c>
      <c r="B21" s="40"/>
      <c r="C21" s="40"/>
      <c r="D21" s="40"/>
      <c r="E21" s="40"/>
      <c r="F21" s="40"/>
      <c r="G21" s="40"/>
      <c r="H21" s="40"/>
      <c r="I21" s="41"/>
      <c r="J21" s="1"/>
      <c r="K21" s="42" t="s">
        <v>112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2"/>
      <c r="BI21" s="43" t="s">
        <v>4</v>
      </c>
      <c r="BJ21" s="44"/>
      <c r="BK21" s="44"/>
      <c r="BL21" s="44"/>
      <c r="BM21" s="44"/>
      <c r="BN21" s="44"/>
      <c r="BO21" s="44"/>
      <c r="BP21" s="44"/>
      <c r="BQ21" s="44"/>
      <c r="BR21" s="44"/>
      <c r="BS21" s="45"/>
      <c r="BT21" s="13">
        <v>10083.3</v>
      </c>
      <c r="BU21" s="12">
        <v>9686.258240000005</v>
      </c>
      <c r="BV21" s="52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4"/>
    </row>
    <row r="22" spans="1:90" ht="15" customHeight="1">
      <c r="A22" s="39" t="s">
        <v>12</v>
      </c>
      <c r="B22" s="40"/>
      <c r="C22" s="40"/>
      <c r="D22" s="40"/>
      <c r="E22" s="40"/>
      <c r="F22" s="40"/>
      <c r="G22" s="40"/>
      <c r="H22" s="40"/>
      <c r="I22" s="41"/>
      <c r="J22" s="1"/>
      <c r="K22" s="42" t="s">
        <v>92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2"/>
      <c r="BI22" s="43" t="s">
        <v>4</v>
      </c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3"/>
      <c r="BU22" s="12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4"/>
    </row>
    <row r="23" spans="1:90" ht="58.5" customHeight="1">
      <c r="A23" s="39" t="s">
        <v>38</v>
      </c>
      <c r="B23" s="40"/>
      <c r="C23" s="40"/>
      <c r="D23" s="40"/>
      <c r="E23" s="40"/>
      <c r="F23" s="40"/>
      <c r="G23" s="40"/>
      <c r="H23" s="40"/>
      <c r="I23" s="41"/>
      <c r="J23" s="1"/>
      <c r="K23" s="42" t="s">
        <v>39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2"/>
      <c r="BI23" s="43" t="s">
        <v>4</v>
      </c>
      <c r="BJ23" s="44"/>
      <c r="BK23" s="44"/>
      <c r="BL23" s="44"/>
      <c r="BM23" s="44"/>
      <c r="BN23" s="44"/>
      <c r="BO23" s="44"/>
      <c r="BP23" s="44"/>
      <c r="BQ23" s="44"/>
      <c r="BR23" s="44"/>
      <c r="BS23" s="45"/>
      <c r="BT23" s="13">
        <f>BT24</f>
        <v>0</v>
      </c>
      <c r="BU23" s="12">
        <v>849.875</v>
      </c>
      <c r="BV23" s="52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4"/>
    </row>
    <row r="24" spans="1:90" ht="15" customHeight="1">
      <c r="A24" s="39" t="s">
        <v>40</v>
      </c>
      <c r="B24" s="40"/>
      <c r="C24" s="40"/>
      <c r="D24" s="40"/>
      <c r="E24" s="40"/>
      <c r="F24" s="40"/>
      <c r="G24" s="40"/>
      <c r="H24" s="40"/>
      <c r="I24" s="41"/>
      <c r="J24" s="1"/>
      <c r="K24" s="42" t="s">
        <v>11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2"/>
      <c r="BI24" s="43" t="s">
        <v>4</v>
      </c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3"/>
      <c r="BU24" s="12"/>
      <c r="BV24" s="52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4"/>
    </row>
    <row r="25" spans="1:90" ht="15" customHeight="1">
      <c r="A25" s="39" t="s">
        <v>9</v>
      </c>
      <c r="B25" s="40"/>
      <c r="C25" s="40"/>
      <c r="D25" s="40"/>
      <c r="E25" s="40"/>
      <c r="F25" s="40"/>
      <c r="G25" s="40"/>
      <c r="H25" s="40"/>
      <c r="I25" s="41"/>
      <c r="J25" s="1"/>
      <c r="K25" s="42" t="s">
        <v>20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2"/>
      <c r="BI25" s="43" t="s">
        <v>4</v>
      </c>
      <c r="BJ25" s="44"/>
      <c r="BK25" s="44"/>
      <c r="BL25" s="44"/>
      <c r="BM25" s="44"/>
      <c r="BN25" s="44"/>
      <c r="BO25" s="44"/>
      <c r="BP25" s="44"/>
      <c r="BQ25" s="44"/>
      <c r="BR25" s="44"/>
      <c r="BS25" s="45"/>
      <c r="BT25" s="13">
        <v>44289</v>
      </c>
      <c r="BU25" s="12">
        <v>56199.063360369924</v>
      </c>
      <c r="BV25" s="52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4"/>
    </row>
    <row r="26" spans="1:90" ht="15" customHeight="1">
      <c r="A26" s="39" t="s">
        <v>41</v>
      </c>
      <c r="B26" s="40"/>
      <c r="C26" s="40"/>
      <c r="D26" s="40"/>
      <c r="E26" s="40"/>
      <c r="F26" s="40"/>
      <c r="G26" s="40"/>
      <c r="H26" s="40"/>
      <c r="I26" s="41"/>
      <c r="J26" s="1"/>
      <c r="K26" s="42" t="s">
        <v>11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2"/>
      <c r="BI26" s="43" t="s">
        <v>4</v>
      </c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3"/>
      <c r="BU26" s="12"/>
      <c r="BV26" s="52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4"/>
    </row>
    <row r="27" spans="1:93" ht="30" customHeight="1">
      <c r="A27" s="39" t="s">
        <v>13</v>
      </c>
      <c r="B27" s="40"/>
      <c r="C27" s="40"/>
      <c r="D27" s="40"/>
      <c r="E27" s="40"/>
      <c r="F27" s="40"/>
      <c r="G27" s="40"/>
      <c r="H27" s="40"/>
      <c r="I27" s="41"/>
      <c r="J27" s="1"/>
      <c r="K27" s="42" t="s">
        <v>93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2"/>
      <c r="BI27" s="43" t="s">
        <v>4</v>
      </c>
      <c r="BJ27" s="44"/>
      <c r="BK27" s="44"/>
      <c r="BL27" s="44"/>
      <c r="BM27" s="44"/>
      <c r="BN27" s="44"/>
      <c r="BO27" s="44"/>
      <c r="BP27" s="44"/>
      <c r="BQ27" s="44"/>
      <c r="BR27" s="44"/>
      <c r="BS27" s="45"/>
      <c r="BT27" s="12">
        <f>BT28+BT29+BT30+BT31+BT34+BT33</f>
        <v>156411.70000000004</v>
      </c>
      <c r="BU27" s="12">
        <f>BU28+BU29+BU30+BU31+BU34+BU32+BU33+BU35</f>
        <v>159919.14241000003</v>
      </c>
      <c r="BV27" s="52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4"/>
      <c r="CO27" s="8"/>
    </row>
    <row r="28" spans="1:90" ht="30" customHeight="1">
      <c r="A28" s="39" t="s">
        <v>42</v>
      </c>
      <c r="B28" s="40"/>
      <c r="C28" s="40"/>
      <c r="D28" s="40"/>
      <c r="E28" s="40"/>
      <c r="F28" s="40"/>
      <c r="G28" s="40"/>
      <c r="H28" s="40"/>
      <c r="I28" s="41"/>
      <c r="J28" s="1"/>
      <c r="K28" s="42" t="s">
        <v>94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2"/>
      <c r="BI28" s="43" t="s">
        <v>4</v>
      </c>
      <c r="BJ28" s="44"/>
      <c r="BK28" s="44"/>
      <c r="BL28" s="44"/>
      <c r="BM28" s="44"/>
      <c r="BN28" s="44"/>
      <c r="BO28" s="44"/>
      <c r="BP28" s="44"/>
      <c r="BQ28" s="44"/>
      <c r="BR28" s="44"/>
      <c r="BS28" s="45"/>
      <c r="BT28" s="13"/>
      <c r="BU28" s="12"/>
      <c r="BV28" s="52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4"/>
    </row>
    <row r="29" spans="1:90" ht="15" customHeight="1">
      <c r="A29" s="39" t="s">
        <v>44</v>
      </c>
      <c r="B29" s="40"/>
      <c r="C29" s="40"/>
      <c r="D29" s="40"/>
      <c r="E29" s="40"/>
      <c r="F29" s="40"/>
      <c r="G29" s="40"/>
      <c r="H29" s="40"/>
      <c r="I29" s="41"/>
      <c r="J29" s="1"/>
      <c r="K29" s="42" t="s">
        <v>43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2"/>
      <c r="BI29" s="43" t="s">
        <v>4</v>
      </c>
      <c r="BJ29" s="44"/>
      <c r="BK29" s="44"/>
      <c r="BL29" s="44"/>
      <c r="BM29" s="44"/>
      <c r="BN29" s="44"/>
      <c r="BO29" s="44"/>
      <c r="BP29" s="44"/>
      <c r="BQ29" s="44"/>
      <c r="BR29" s="44"/>
      <c r="BS29" s="45"/>
      <c r="BT29" s="13">
        <v>99</v>
      </c>
      <c r="BU29" s="12">
        <v>260.40772999999996</v>
      </c>
      <c r="BV29" s="52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4"/>
    </row>
    <row r="30" spans="1:90" ht="30" customHeight="1">
      <c r="A30" s="39" t="s">
        <v>95</v>
      </c>
      <c r="B30" s="40"/>
      <c r="C30" s="40"/>
      <c r="D30" s="40"/>
      <c r="E30" s="40"/>
      <c r="F30" s="40"/>
      <c r="G30" s="40"/>
      <c r="H30" s="40"/>
      <c r="I30" s="41"/>
      <c r="J30" s="1"/>
      <c r="K30" s="42" t="s">
        <v>142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2"/>
      <c r="BI30" s="43" t="s">
        <v>4</v>
      </c>
      <c r="BJ30" s="44"/>
      <c r="BK30" s="44"/>
      <c r="BL30" s="44"/>
      <c r="BM30" s="44"/>
      <c r="BN30" s="44"/>
      <c r="BO30" s="44"/>
      <c r="BP30" s="44"/>
      <c r="BQ30" s="44"/>
      <c r="BR30" s="44"/>
      <c r="BS30" s="45"/>
      <c r="BT30" s="13">
        <v>147896.2</v>
      </c>
      <c r="BU30" s="12">
        <v>147854.81275</v>
      </c>
      <c r="BV30" s="52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4"/>
    </row>
    <row r="31" spans="1:90" ht="30" customHeight="1">
      <c r="A31" s="39" t="s">
        <v>147</v>
      </c>
      <c r="B31" s="40"/>
      <c r="C31" s="40"/>
      <c r="D31" s="40"/>
      <c r="E31" s="40"/>
      <c r="F31" s="40"/>
      <c r="G31" s="40"/>
      <c r="H31" s="40"/>
      <c r="I31" s="41"/>
      <c r="J31" s="1"/>
      <c r="K31" s="42" t="s">
        <v>143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2"/>
      <c r="BI31" s="43" t="s">
        <v>4</v>
      </c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3">
        <f>1744.7-99</f>
        <v>1645.7</v>
      </c>
      <c r="BU31" s="12">
        <f>5213.62286-BU29</f>
        <v>4953.2151300000005</v>
      </c>
      <c r="BV31" s="52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4"/>
    </row>
    <row r="32" spans="1:90" ht="30" customHeight="1">
      <c r="A32" s="39" t="s">
        <v>148</v>
      </c>
      <c r="B32" s="40"/>
      <c r="C32" s="40"/>
      <c r="D32" s="40"/>
      <c r="E32" s="40"/>
      <c r="F32" s="40"/>
      <c r="G32" s="40"/>
      <c r="H32" s="40"/>
      <c r="I32" s="41"/>
      <c r="J32" s="1"/>
      <c r="K32" s="42" t="s">
        <v>144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2"/>
      <c r="BI32" s="43" t="s">
        <v>4</v>
      </c>
      <c r="BJ32" s="44"/>
      <c r="BK32" s="44"/>
      <c r="BL32" s="44"/>
      <c r="BM32" s="44"/>
      <c r="BN32" s="44"/>
      <c r="BO32" s="44"/>
      <c r="BP32" s="44"/>
      <c r="BQ32" s="44"/>
      <c r="BR32" s="44"/>
      <c r="BS32" s="45"/>
      <c r="BT32" s="13"/>
      <c r="BU32" s="12">
        <v>276.40967</v>
      </c>
      <c r="BV32" s="52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4"/>
    </row>
    <row r="33" spans="1:90" ht="30" customHeight="1">
      <c r="A33" s="39" t="s">
        <v>149</v>
      </c>
      <c r="B33" s="40"/>
      <c r="C33" s="40"/>
      <c r="D33" s="40"/>
      <c r="E33" s="40"/>
      <c r="F33" s="40"/>
      <c r="G33" s="40"/>
      <c r="H33" s="40"/>
      <c r="I33" s="41"/>
      <c r="J33" s="1"/>
      <c r="K33" s="42" t="s">
        <v>145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2"/>
      <c r="BI33" s="43" t="s">
        <v>4</v>
      </c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3">
        <v>116.6</v>
      </c>
      <c r="BU33" s="12">
        <v>205.825</v>
      </c>
      <c r="BV33" s="52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4"/>
    </row>
    <row r="34" spans="1:90" ht="30" customHeight="1">
      <c r="A34" s="39" t="s">
        <v>150</v>
      </c>
      <c r="B34" s="40"/>
      <c r="C34" s="40"/>
      <c r="D34" s="40"/>
      <c r="E34" s="40"/>
      <c r="F34" s="40"/>
      <c r="G34" s="40"/>
      <c r="H34" s="40"/>
      <c r="I34" s="41"/>
      <c r="J34" s="1"/>
      <c r="K34" s="42" t="s">
        <v>153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2"/>
      <c r="BI34" s="43" t="s">
        <v>4</v>
      </c>
      <c r="BJ34" s="44"/>
      <c r="BK34" s="44"/>
      <c r="BL34" s="44"/>
      <c r="BM34" s="44"/>
      <c r="BN34" s="44"/>
      <c r="BO34" s="44"/>
      <c r="BP34" s="44"/>
      <c r="BQ34" s="44"/>
      <c r="BR34" s="44"/>
      <c r="BS34" s="45"/>
      <c r="BT34" s="13">
        <v>6654.2</v>
      </c>
      <c r="BU34" s="12">
        <v>6361.684339999997</v>
      </c>
      <c r="BV34" s="52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4"/>
    </row>
    <row r="35" spans="1:90" ht="30" customHeight="1">
      <c r="A35" s="39" t="s">
        <v>151</v>
      </c>
      <c r="B35" s="40"/>
      <c r="C35" s="40"/>
      <c r="D35" s="40"/>
      <c r="E35" s="40"/>
      <c r="F35" s="40"/>
      <c r="G35" s="40"/>
      <c r="H35" s="40"/>
      <c r="I35" s="41"/>
      <c r="J35" s="1"/>
      <c r="K35" s="42" t="s">
        <v>154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2"/>
      <c r="BI35" s="43" t="s">
        <v>4</v>
      </c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3"/>
      <c r="BU35" s="12">
        <v>6.787789999999999</v>
      </c>
      <c r="BV35" s="52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4"/>
    </row>
    <row r="36" spans="1:90" ht="30" customHeight="1">
      <c r="A36" s="39" t="s">
        <v>152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146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2"/>
      <c r="BI36" s="43" t="s">
        <v>4</v>
      </c>
      <c r="BJ36" s="44"/>
      <c r="BK36" s="44"/>
      <c r="BL36" s="44"/>
      <c r="BM36" s="44"/>
      <c r="BN36" s="44"/>
      <c r="BO36" s="44"/>
      <c r="BP36" s="44"/>
      <c r="BQ36" s="44"/>
      <c r="BR36" s="44"/>
      <c r="BS36" s="45"/>
      <c r="BT36" s="13"/>
      <c r="BU36" s="12"/>
      <c r="BV36" s="52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4"/>
    </row>
    <row r="37" spans="1:90" ht="45" customHeight="1">
      <c r="A37" s="39" t="s">
        <v>96</v>
      </c>
      <c r="B37" s="40"/>
      <c r="C37" s="40"/>
      <c r="D37" s="40"/>
      <c r="E37" s="40"/>
      <c r="F37" s="40"/>
      <c r="G37" s="40"/>
      <c r="H37" s="40"/>
      <c r="I37" s="41"/>
      <c r="J37" s="1"/>
      <c r="K37" s="42" t="s">
        <v>97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2"/>
      <c r="BI37" s="43" t="s">
        <v>4</v>
      </c>
      <c r="BJ37" s="44"/>
      <c r="BK37" s="44"/>
      <c r="BL37" s="44"/>
      <c r="BM37" s="44"/>
      <c r="BN37" s="44"/>
      <c r="BO37" s="44"/>
      <c r="BP37" s="44"/>
      <c r="BQ37" s="44"/>
      <c r="BR37" s="44"/>
      <c r="BS37" s="45"/>
      <c r="BT37" s="13"/>
      <c r="BU37" s="12"/>
      <c r="BV37" s="52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4"/>
    </row>
    <row r="38" spans="1:90" ht="30" customHeight="1">
      <c r="A38" s="39" t="s">
        <v>98</v>
      </c>
      <c r="B38" s="40"/>
      <c r="C38" s="40"/>
      <c r="D38" s="40"/>
      <c r="E38" s="40"/>
      <c r="F38" s="40"/>
      <c r="G38" s="40"/>
      <c r="H38" s="40"/>
      <c r="I38" s="41"/>
      <c r="J38" s="1"/>
      <c r="K38" s="42" t="s">
        <v>99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2"/>
      <c r="BI38" s="43" t="s">
        <v>4</v>
      </c>
      <c r="BJ38" s="44"/>
      <c r="BK38" s="44"/>
      <c r="BL38" s="44"/>
      <c r="BM38" s="44"/>
      <c r="BN38" s="44"/>
      <c r="BO38" s="44"/>
      <c r="BP38" s="44"/>
      <c r="BQ38" s="44"/>
      <c r="BR38" s="44"/>
      <c r="BS38" s="45"/>
      <c r="BT38" s="13"/>
      <c r="BU38" s="12"/>
      <c r="BV38" s="52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4"/>
    </row>
    <row r="39" spans="1:90" ht="30" customHeight="1">
      <c r="A39" s="39" t="s">
        <v>45</v>
      </c>
      <c r="B39" s="40"/>
      <c r="C39" s="40"/>
      <c r="D39" s="40"/>
      <c r="E39" s="40"/>
      <c r="F39" s="40"/>
      <c r="G39" s="40"/>
      <c r="H39" s="40"/>
      <c r="I39" s="41"/>
      <c r="J39" s="1"/>
      <c r="K39" s="42" t="s">
        <v>46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2"/>
      <c r="BI39" s="43" t="s">
        <v>4</v>
      </c>
      <c r="BJ39" s="44"/>
      <c r="BK39" s="44"/>
      <c r="BL39" s="44"/>
      <c r="BM39" s="44"/>
      <c r="BN39" s="44"/>
      <c r="BO39" s="44"/>
      <c r="BP39" s="44"/>
      <c r="BQ39" s="44"/>
      <c r="BR39" s="44"/>
      <c r="BS39" s="45"/>
      <c r="BT39" s="11">
        <f>BT40+BT41+BT42+BT43+BT44+BT45+BT46+BT47+BT48+BT52</f>
        <v>89870.06199999999</v>
      </c>
      <c r="BU39" s="11">
        <f>BU40+BU41+BU42+BU43+BU44+BU45+BU46+BU47+BU48+BU52-BU41</f>
        <v>165527.97237810065</v>
      </c>
      <c r="BV39" s="52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4"/>
    </row>
    <row r="40" spans="1:90" ht="15" customHeight="1">
      <c r="A40" s="39" t="s">
        <v>47</v>
      </c>
      <c r="B40" s="40"/>
      <c r="C40" s="40"/>
      <c r="D40" s="40"/>
      <c r="E40" s="40"/>
      <c r="F40" s="40"/>
      <c r="G40" s="40"/>
      <c r="H40" s="40"/>
      <c r="I40" s="41"/>
      <c r="J40" s="1"/>
      <c r="K40" s="42" t="s">
        <v>48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2"/>
      <c r="BI40" s="43" t="s">
        <v>4</v>
      </c>
      <c r="BJ40" s="44"/>
      <c r="BK40" s="44"/>
      <c r="BL40" s="44"/>
      <c r="BM40" s="44"/>
      <c r="BN40" s="44"/>
      <c r="BO40" s="44"/>
      <c r="BP40" s="44"/>
      <c r="BQ40" s="44"/>
      <c r="BR40" s="44"/>
      <c r="BS40" s="45"/>
      <c r="BT40" s="13">
        <v>21412.2</v>
      </c>
      <c r="BU40" s="12">
        <v>20189.47803</v>
      </c>
      <c r="BV40" s="52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4"/>
    </row>
    <row r="41" spans="1:90" ht="45" customHeight="1">
      <c r="A41" s="39" t="s">
        <v>49</v>
      </c>
      <c r="B41" s="40"/>
      <c r="C41" s="40"/>
      <c r="D41" s="40"/>
      <c r="E41" s="40"/>
      <c r="F41" s="40"/>
      <c r="G41" s="40"/>
      <c r="H41" s="40"/>
      <c r="I41" s="41"/>
      <c r="J41" s="1"/>
      <c r="K41" s="42" t="s">
        <v>50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2"/>
      <c r="BI41" s="43" t="s">
        <v>4</v>
      </c>
      <c r="BJ41" s="44"/>
      <c r="BK41" s="44"/>
      <c r="BL41" s="44"/>
      <c r="BM41" s="44"/>
      <c r="BN41" s="44"/>
      <c r="BO41" s="44"/>
      <c r="BP41" s="44"/>
      <c r="BQ41" s="44"/>
      <c r="BR41" s="44"/>
      <c r="BS41" s="45"/>
      <c r="BT41" s="13"/>
      <c r="BU41" s="12">
        <v>1743.16285</v>
      </c>
      <c r="BV41" s="52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4"/>
    </row>
    <row r="42" spans="1:90" ht="15" customHeight="1">
      <c r="A42" s="39" t="s">
        <v>51</v>
      </c>
      <c r="B42" s="40"/>
      <c r="C42" s="40"/>
      <c r="D42" s="40"/>
      <c r="E42" s="40"/>
      <c r="F42" s="40"/>
      <c r="G42" s="40"/>
      <c r="H42" s="40"/>
      <c r="I42" s="41"/>
      <c r="J42" s="1"/>
      <c r="K42" s="42" t="s">
        <v>52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2"/>
      <c r="BI42" s="43" t="s">
        <v>4</v>
      </c>
      <c r="BJ42" s="44"/>
      <c r="BK42" s="44"/>
      <c r="BL42" s="44"/>
      <c r="BM42" s="44"/>
      <c r="BN42" s="44"/>
      <c r="BO42" s="44"/>
      <c r="BP42" s="44"/>
      <c r="BQ42" s="44"/>
      <c r="BR42" s="44"/>
      <c r="BS42" s="45"/>
      <c r="BT42" s="13">
        <v>18566.8</v>
      </c>
      <c r="BU42" s="12">
        <v>40660.45834</v>
      </c>
      <c r="BV42" s="52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4"/>
    </row>
    <row r="43" spans="1:90" ht="15" customHeight="1">
      <c r="A43" s="39" t="s">
        <v>53</v>
      </c>
      <c r="B43" s="40"/>
      <c r="C43" s="40"/>
      <c r="D43" s="40"/>
      <c r="E43" s="40"/>
      <c r="F43" s="40"/>
      <c r="G43" s="40"/>
      <c r="H43" s="40"/>
      <c r="I43" s="41"/>
      <c r="J43" s="1"/>
      <c r="K43" s="42" t="s">
        <v>21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2"/>
      <c r="BI43" s="43" t="s">
        <v>4</v>
      </c>
      <c r="BJ43" s="44"/>
      <c r="BK43" s="44"/>
      <c r="BL43" s="44"/>
      <c r="BM43" s="44"/>
      <c r="BN43" s="44"/>
      <c r="BO43" s="44"/>
      <c r="BP43" s="44"/>
      <c r="BQ43" s="44"/>
      <c r="BR43" s="44"/>
      <c r="BS43" s="45"/>
      <c r="BT43" s="13">
        <v>13463.9</v>
      </c>
      <c r="BU43" s="12">
        <v>12062.44561410067</v>
      </c>
      <c r="BV43" s="52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4"/>
    </row>
    <row r="44" spans="1:90" ht="45" customHeight="1">
      <c r="A44" s="39" t="s">
        <v>54</v>
      </c>
      <c r="B44" s="40"/>
      <c r="C44" s="40"/>
      <c r="D44" s="40"/>
      <c r="E44" s="40"/>
      <c r="F44" s="40"/>
      <c r="G44" s="40"/>
      <c r="H44" s="40"/>
      <c r="I44" s="41"/>
      <c r="J44" s="1"/>
      <c r="K44" s="42" t="s">
        <v>100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2"/>
      <c r="BI44" s="43" t="s">
        <v>4</v>
      </c>
      <c r="BJ44" s="44"/>
      <c r="BK44" s="44"/>
      <c r="BL44" s="44"/>
      <c r="BM44" s="44"/>
      <c r="BN44" s="44"/>
      <c r="BO44" s="44"/>
      <c r="BP44" s="44"/>
      <c r="BQ44" s="44"/>
      <c r="BR44" s="44"/>
      <c r="BS44" s="45"/>
      <c r="BT44" s="13"/>
      <c r="BU44" s="12">
        <v>0</v>
      </c>
      <c r="BV44" s="52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4"/>
    </row>
    <row r="45" spans="1:90" ht="15" customHeight="1">
      <c r="A45" s="39" t="s">
        <v>55</v>
      </c>
      <c r="B45" s="40"/>
      <c r="C45" s="40"/>
      <c r="D45" s="40"/>
      <c r="E45" s="40"/>
      <c r="F45" s="40"/>
      <c r="G45" s="40"/>
      <c r="H45" s="40"/>
      <c r="I45" s="41"/>
      <c r="J45" s="1"/>
      <c r="K45" s="42" t="s">
        <v>101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2"/>
      <c r="BI45" s="43" t="s">
        <v>4</v>
      </c>
      <c r="BJ45" s="44"/>
      <c r="BK45" s="44"/>
      <c r="BL45" s="44"/>
      <c r="BM45" s="44"/>
      <c r="BN45" s="44"/>
      <c r="BO45" s="44"/>
      <c r="BP45" s="44"/>
      <c r="BQ45" s="44"/>
      <c r="BR45" s="44"/>
      <c r="BS45" s="45"/>
      <c r="BT45" s="13"/>
      <c r="BU45" s="12">
        <v>3675.164619999999</v>
      </c>
      <c r="BV45" s="52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4"/>
    </row>
    <row r="46" spans="1:90" ht="15" customHeight="1">
      <c r="A46" s="39" t="s">
        <v>56</v>
      </c>
      <c r="B46" s="40"/>
      <c r="C46" s="40"/>
      <c r="D46" s="40"/>
      <c r="E46" s="40"/>
      <c r="F46" s="40"/>
      <c r="G46" s="40"/>
      <c r="H46" s="40"/>
      <c r="I46" s="41"/>
      <c r="J46" s="1"/>
      <c r="K46" s="42" t="s">
        <v>102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2"/>
      <c r="BI46" s="43" t="s">
        <v>4</v>
      </c>
      <c r="BJ46" s="44"/>
      <c r="BK46" s="44"/>
      <c r="BL46" s="44"/>
      <c r="BM46" s="44"/>
      <c r="BN46" s="44"/>
      <c r="BO46" s="44"/>
      <c r="BP46" s="44"/>
      <c r="BQ46" s="44"/>
      <c r="BR46" s="44"/>
      <c r="BS46" s="45"/>
      <c r="BT46" s="13">
        <v>27250</v>
      </c>
      <c r="BU46" s="12">
        <v>27249.848000000005</v>
      </c>
      <c r="BV46" s="52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4"/>
    </row>
    <row r="47" spans="1:90" ht="15" customHeight="1">
      <c r="A47" s="39" t="s">
        <v>60</v>
      </c>
      <c r="B47" s="40"/>
      <c r="C47" s="40"/>
      <c r="D47" s="40"/>
      <c r="E47" s="40"/>
      <c r="F47" s="40"/>
      <c r="G47" s="40"/>
      <c r="H47" s="40"/>
      <c r="I47" s="41"/>
      <c r="J47" s="1"/>
      <c r="K47" s="42" t="s">
        <v>22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2"/>
      <c r="BI47" s="43" t="s">
        <v>4</v>
      </c>
      <c r="BJ47" s="44"/>
      <c r="BK47" s="44"/>
      <c r="BL47" s="44"/>
      <c r="BM47" s="44"/>
      <c r="BN47" s="44"/>
      <c r="BO47" s="44"/>
      <c r="BP47" s="44"/>
      <c r="BQ47" s="44"/>
      <c r="BR47" s="44"/>
      <c r="BS47" s="45"/>
      <c r="BT47" s="13">
        <v>6812.462000000001</v>
      </c>
      <c r="BU47" s="12">
        <v>15696.257533999988</v>
      </c>
      <c r="BV47" s="52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4"/>
    </row>
    <row r="48" spans="1:90" ht="15" customHeight="1">
      <c r="A48" s="39" t="s">
        <v>103</v>
      </c>
      <c r="B48" s="40"/>
      <c r="C48" s="40"/>
      <c r="D48" s="40"/>
      <c r="E48" s="40"/>
      <c r="F48" s="40"/>
      <c r="G48" s="40"/>
      <c r="H48" s="40"/>
      <c r="I48" s="41"/>
      <c r="J48" s="1"/>
      <c r="K48" s="42" t="s">
        <v>23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2"/>
      <c r="BI48" s="43" t="s">
        <v>4</v>
      </c>
      <c r="BJ48" s="44"/>
      <c r="BK48" s="44"/>
      <c r="BL48" s="44"/>
      <c r="BM48" s="44"/>
      <c r="BN48" s="44"/>
      <c r="BO48" s="44"/>
      <c r="BP48" s="44"/>
      <c r="BQ48" s="44"/>
      <c r="BR48" s="44"/>
      <c r="BS48" s="45"/>
      <c r="BT48" s="13"/>
      <c r="BU48" s="12">
        <v>62.567</v>
      </c>
      <c r="BV48" s="52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4"/>
    </row>
    <row r="49" spans="1:90" ht="72.75" customHeight="1">
      <c r="A49" s="39" t="s">
        <v>104</v>
      </c>
      <c r="B49" s="40"/>
      <c r="C49" s="40"/>
      <c r="D49" s="40"/>
      <c r="E49" s="40"/>
      <c r="F49" s="40"/>
      <c r="G49" s="40"/>
      <c r="H49" s="40"/>
      <c r="I49" s="41"/>
      <c r="J49" s="1"/>
      <c r="K49" s="42" t="s">
        <v>57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2"/>
      <c r="BI49" s="43" t="s">
        <v>4</v>
      </c>
      <c r="BJ49" s="44"/>
      <c r="BK49" s="44"/>
      <c r="BL49" s="44"/>
      <c r="BM49" s="44"/>
      <c r="BN49" s="44"/>
      <c r="BO49" s="44"/>
      <c r="BP49" s="44"/>
      <c r="BQ49" s="44"/>
      <c r="BR49" s="44"/>
      <c r="BS49" s="45"/>
      <c r="BT49" s="13"/>
      <c r="BU49" s="12">
        <v>11978.015</v>
      </c>
      <c r="BV49" s="52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4"/>
    </row>
    <row r="50" spans="1:90" ht="30" customHeight="1">
      <c r="A50" s="39" t="s">
        <v>105</v>
      </c>
      <c r="B50" s="40"/>
      <c r="C50" s="40"/>
      <c r="D50" s="40"/>
      <c r="E50" s="40"/>
      <c r="F50" s="40"/>
      <c r="G50" s="40"/>
      <c r="H50" s="40"/>
      <c r="I50" s="41"/>
      <c r="J50" s="1"/>
      <c r="K50" s="42" t="s">
        <v>58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2"/>
      <c r="BI50" s="43" t="s">
        <v>59</v>
      </c>
      <c r="BJ50" s="44"/>
      <c r="BK50" s="44"/>
      <c r="BL50" s="44"/>
      <c r="BM50" s="44"/>
      <c r="BN50" s="44"/>
      <c r="BO50" s="44"/>
      <c r="BP50" s="44"/>
      <c r="BQ50" s="44"/>
      <c r="BR50" s="44"/>
      <c r="BS50" s="45"/>
      <c r="BT50" s="13"/>
      <c r="BU50" s="12">
        <v>15</v>
      </c>
      <c r="BV50" s="52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4"/>
    </row>
    <row r="51" spans="1:90" ht="111.75" customHeight="1">
      <c r="A51" s="39" t="s">
        <v>106</v>
      </c>
      <c r="B51" s="40"/>
      <c r="C51" s="40"/>
      <c r="D51" s="40"/>
      <c r="E51" s="40"/>
      <c r="F51" s="40"/>
      <c r="G51" s="40"/>
      <c r="H51" s="40"/>
      <c r="I51" s="41"/>
      <c r="J51" s="1"/>
      <c r="K51" s="42" t="s">
        <v>61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2"/>
      <c r="BI51" s="43" t="s">
        <v>4</v>
      </c>
      <c r="BJ51" s="44"/>
      <c r="BK51" s="44"/>
      <c r="BL51" s="44"/>
      <c r="BM51" s="44"/>
      <c r="BN51" s="44"/>
      <c r="BO51" s="44"/>
      <c r="BP51" s="44"/>
      <c r="BQ51" s="44"/>
      <c r="BR51" s="44"/>
      <c r="BS51" s="45"/>
      <c r="BT51" s="13"/>
      <c r="BU51" s="12"/>
      <c r="BV51" s="52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4"/>
    </row>
    <row r="52" spans="1:90" ht="30" customHeight="1">
      <c r="A52" s="39" t="s">
        <v>107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108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2"/>
      <c r="BI52" s="43" t="s">
        <v>4</v>
      </c>
      <c r="BJ52" s="44"/>
      <c r="BK52" s="44"/>
      <c r="BL52" s="44"/>
      <c r="BM52" s="44"/>
      <c r="BN52" s="44"/>
      <c r="BO52" s="44"/>
      <c r="BP52" s="44"/>
      <c r="BQ52" s="44"/>
      <c r="BR52" s="44"/>
      <c r="BS52" s="45"/>
      <c r="BT52" s="13">
        <v>2364.7</v>
      </c>
      <c r="BU52" s="12">
        <v>45931.75324</v>
      </c>
      <c r="BV52" s="52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4"/>
    </row>
    <row r="53" spans="1:90" ht="45" customHeight="1">
      <c r="A53" s="39" t="s">
        <v>14</v>
      </c>
      <c r="B53" s="40"/>
      <c r="C53" s="40"/>
      <c r="D53" s="40"/>
      <c r="E53" s="40"/>
      <c r="F53" s="40"/>
      <c r="G53" s="40"/>
      <c r="H53" s="40"/>
      <c r="I53" s="41"/>
      <c r="J53" s="1"/>
      <c r="K53" s="42" t="s">
        <v>24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2"/>
      <c r="BI53" s="43" t="s">
        <v>4</v>
      </c>
      <c r="BJ53" s="44"/>
      <c r="BK53" s="44"/>
      <c r="BL53" s="44"/>
      <c r="BM53" s="44"/>
      <c r="BN53" s="44"/>
      <c r="BO53" s="44"/>
      <c r="BP53" s="44"/>
      <c r="BQ53" s="44"/>
      <c r="BR53" s="44"/>
      <c r="BS53" s="45"/>
      <c r="BT53" s="13"/>
      <c r="BU53" s="11"/>
      <c r="BV53" s="52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4"/>
    </row>
    <row r="54" spans="1:90" ht="30" customHeight="1">
      <c r="A54" s="39" t="s">
        <v>15</v>
      </c>
      <c r="B54" s="40"/>
      <c r="C54" s="40"/>
      <c r="D54" s="40"/>
      <c r="E54" s="40"/>
      <c r="F54" s="40"/>
      <c r="G54" s="40"/>
      <c r="H54" s="40"/>
      <c r="I54" s="41"/>
      <c r="J54" s="1"/>
      <c r="K54" s="42" t="s">
        <v>62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2"/>
      <c r="BI54" s="43" t="s">
        <v>4</v>
      </c>
      <c r="BJ54" s="44"/>
      <c r="BK54" s="44"/>
      <c r="BL54" s="44"/>
      <c r="BM54" s="44"/>
      <c r="BN54" s="44"/>
      <c r="BO54" s="44"/>
      <c r="BP54" s="44"/>
      <c r="BQ54" s="44"/>
      <c r="BR54" s="44"/>
      <c r="BS54" s="45"/>
      <c r="BT54" s="13"/>
      <c r="BU54" s="12"/>
      <c r="BV54" s="52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4"/>
    </row>
    <row r="55" spans="1:90" ht="45" customHeight="1">
      <c r="A55" s="39" t="s">
        <v>16</v>
      </c>
      <c r="B55" s="40"/>
      <c r="C55" s="40"/>
      <c r="D55" s="40"/>
      <c r="E55" s="40"/>
      <c r="F55" s="40"/>
      <c r="G55" s="40"/>
      <c r="H55" s="40"/>
      <c r="I55" s="41"/>
      <c r="J55" s="1"/>
      <c r="K55" s="42" t="s">
        <v>63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2"/>
      <c r="BI55" s="43" t="s">
        <v>4</v>
      </c>
      <c r="BJ55" s="44"/>
      <c r="BK55" s="44"/>
      <c r="BL55" s="44"/>
      <c r="BM55" s="44"/>
      <c r="BN55" s="44"/>
      <c r="BO55" s="44"/>
      <c r="BP55" s="44"/>
      <c r="BQ55" s="44"/>
      <c r="BR55" s="44"/>
      <c r="BS55" s="45"/>
      <c r="BT55" s="13"/>
      <c r="BU55" s="12">
        <v>61797.61007</v>
      </c>
      <c r="BV55" s="52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4"/>
    </row>
    <row r="56" spans="1:90" ht="30" customHeight="1">
      <c r="A56" s="39" t="s">
        <v>6</v>
      </c>
      <c r="B56" s="40"/>
      <c r="C56" s="40"/>
      <c r="D56" s="40"/>
      <c r="E56" s="40"/>
      <c r="F56" s="40"/>
      <c r="G56" s="40"/>
      <c r="H56" s="40"/>
      <c r="I56" s="41"/>
      <c r="J56" s="1"/>
      <c r="K56" s="42" t="s">
        <v>109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2"/>
      <c r="BI56" s="43" t="s">
        <v>64</v>
      </c>
      <c r="BJ56" s="44"/>
      <c r="BK56" s="44"/>
      <c r="BL56" s="44"/>
      <c r="BM56" s="44"/>
      <c r="BN56" s="44"/>
      <c r="BO56" s="44"/>
      <c r="BP56" s="44"/>
      <c r="BQ56" s="44"/>
      <c r="BR56" s="44"/>
      <c r="BS56" s="45"/>
      <c r="BT56" s="13">
        <f>31.284829172785*1000</f>
        <v>31284.829172784997</v>
      </c>
      <c r="BU56" s="12">
        <v>6730.606955599971</v>
      </c>
      <c r="BV56" s="52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4"/>
    </row>
    <row r="57" spans="1:90" ht="60" customHeight="1">
      <c r="A57" s="39" t="s">
        <v>45</v>
      </c>
      <c r="B57" s="40"/>
      <c r="C57" s="40"/>
      <c r="D57" s="40"/>
      <c r="E57" s="40"/>
      <c r="F57" s="40"/>
      <c r="G57" s="40"/>
      <c r="H57" s="40"/>
      <c r="I57" s="41"/>
      <c r="J57" s="1"/>
      <c r="K57" s="42" t="s">
        <v>110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2"/>
      <c r="BI57" s="43" t="s">
        <v>4</v>
      </c>
      <c r="BJ57" s="44"/>
      <c r="BK57" s="44"/>
      <c r="BL57" s="44"/>
      <c r="BM57" s="44"/>
      <c r="BN57" s="44"/>
      <c r="BO57" s="44"/>
      <c r="BP57" s="44"/>
      <c r="BQ57" s="44"/>
      <c r="BR57" s="44"/>
      <c r="BS57" s="45"/>
      <c r="BT57" s="13"/>
      <c r="BU57" s="12">
        <v>2602.8808312597985</v>
      </c>
      <c r="BV57" s="55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7"/>
    </row>
    <row r="58" spans="1:90" ht="57" customHeight="1">
      <c r="A58" s="39" t="s">
        <v>25</v>
      </c>
      <c r="B58" s="40"/>
      <c r="C58" s="40"/>
      <c r="D58" s="40"/>
      <c r="E58" s="40"/>
      <c r="F58" s="40"/>
      <c r="G58" s="40"/>
      <c r="H58" s="40"/>
      <c r="I58" s="41"/>
      <c r="J58" s="1"/>
      <c r="K58" s="42" t="s">
        <v>66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2"/>
      <c r="BI58" s="43" t="s">
        <v>37</v>
      </c>
      <c r="BJ58" s="44"/>
      <c r="BK58" s="44"/>
      <c r="BL58" s="44"/>
      <c r="BM58" s="44"/>
      <c r="BN58" s="44"/>
      <c r="BO58" s="44"/>
      <c r="BP58" s="44"/>
      <c r="BQ58" s="44"/>
      <c r="BR58" s="44"/>
      <c r="BS58" s="45"/>
      <c r="BT58" s="13"/>
      <c r="BU58" s="12"/>
      <c r="BV58" s="46" t="s">
        <v>37</v>
      </c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8"/>
    </row>
    <row r="59" spans="1:90" ht="39.75" customHeight="1">
      <c r="A59" s="39" t="s">
        <v>5</v>
      </c>
      <c r="B59" s="40"/>
      <c r="C59" s="40"/>
      <c r="D59" s="40"/>
      <c r="E59" s="40"/>
      <c r="F59" s="40"/>
      <c r="G59" s="40"/>
      <c r="H59" s="40"/>
      <c r="I59" s="41"/>
      <c r="J59" s="1"/>
      <c r="K59" s="42" t="s">
        <v>67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2"/>
      <c r="BI59" s="43" t="s">
        <v>68</v>
      </c>
      <c r="BJ59" s="44"/>
      <c r="BK59" s="44"/>
      <c r="BL59" s="44"/>
      <c r="BM59" s="44"/>
      <c r="BN59" s="44"/>
      <c r="BO59" s="44"/>
      <c r="BP59" s="44"/>
      <c r="BQ59" s="44"/>
      <c r="BR59" s="44"/>
      <c r="BS59" s="45"/>
      <c r="BT59" s="19">
        <v>2818</v>
      </c>
      <c r="BU59" s="20">
        <v>2818</v>
      </c>
      <c r="BV59" s="58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60"/>
    </row>
    <row r="60" spans="1:90" ht="15" customHeight="1">
      <c r="A60" s="39" t="s">
        <v>69</v>
      </c>
      <c r="B60" s="40"/>
      <c r="C60" s="40"/>
      <c r="D60" s="40"/>
      <c r="E60" s="40"/>
      <c r="F60" s="40"/>
      <c r="G60" s="40"/>
      <c r="H60" s="40"/>
      <c r="I60" s="41"/>
      <c r="J60" s="1"/>
      <c r="K60" s="42" t="s">
        <v>70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2"/>
      <c r="BI60" s="43" t="s">
        <v>71</v>
      </c>
      <c r="BJ60" s="44"/>
      <c r="BK60" s="44"/>
      <c r="BL60" s="44"/>
      <c r="BM60" s="44"/>
      <c r="BN60" s="44"/>
      <c r="BO60" s="44"/>
      <c r="BP60" s="44"/>
      <c r="BQ60" s="44"/>
      <c r="BR60" s="44"/>
      <c r="BS60" s="45"/>
      <c r="BT60" s="15"/>
      <c r="BU60" s="14">
        <f>BU61+BU62+BU63</f>
        <v>283.9</v>
      </c>
      <c r="BV60" s="61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3"/>
    </row>
    <row r="61" spans="1:90" ht="30" customHeight="1">
      <c r="A61" s="39" t="s">
        <v>125</v>
      </c>
      <c r="B61" s="40"/>
      <c r="C61" s="40"/>
      <c r="D61" s="40"/>
      <c r="E61" s="40"/>
      <c r="F61" s="40"/>
      <c r="G61" s="40"/>
      <c r="H61" s="40"/>
      <c r="I61" s="41"/>
      <c r="J61" s="1"/>
      <c r="K61" s="42" t="s">
        <v>114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2"/>
      <c r="BI61" s="43" t="s">
        <v>71</v>
      </c>
      <c r="BJ61" s="44"/>
      <c r="BK61" s="44"/>
      <c r="BL61" s="44"/>
      <c r="BM61" s="44"/>
      <c r="BN61" s="44"/>
      <c r="BO61" s="44"/>
      <c r="BP61" s="44"/>
      <c r="BQ61" s="44"/>
      <c r="BR61" s="44"/>
      <c r="BS61" s="45"/>
      <c r="BT61" s="16"/>
      <c r="BU61" s="14">
        <v>152.3</v>
      </c>
      <c r="BV61" s="61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3"/>
    </row>
    <row r="62" spans="1:90" ht="30" customHeight="1">
      <c r="A62" s="39" t="s">
        <v>126</v>
      </c>
      <c r="B62" s="40"/>
      <c r="C62" s="40"/>
      <c r="D62" s="40"/>
      <c r="E62" s="40"/>
      <c r="F62" s="40"/>
      <c r="G62" s="40"/>
      <c r="H62" s="40"/>
      <c r="I62" s="41"/>
      <c r="J62" s="1"/>
      <c r="K62" s="42" t="s">
        <v>115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2"/>
      <c r="BI62" s="43" t="s">
        <v>71</v>
      </c>
      <c r="BJ62" s="44"/>
      <c r="BK62" s="44"/>
      <c r="BL62" s="44"/>
      <c r="BM62" s="44"/>
      <c r="BN62" s="44"/>
      <c r="BO62" s="44"/>
      <c r="BP62" s="44"/>
      <c r="BQ62" s="44"/>
      <c r="BR62" s="44"/>
      <c r="BS62" s="45"/>
      <c r="BT62" s="16"/>
      <c r="BU62" s="14">
        <v>12</v>
      </c>
      <c r="BV62" s="61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3"/>
    </row>
    <row r="63" spans="1:90" ht="30" customHeight="1">
      <c r="A63" s="39" t="s">
        <v>127</v>
      </c>
      <c r="B63" s="40"/>
      <c r="C63" s="40"/>
      <c r="D63" s="40"/>
      <c r="E63" s="40"/>
      <c r="F63" s="40"/>
      <c r="G63" s="40"/>
      <c r="H63" s="40"/>
      <c r="I63" s="41"/>
      <c r="J63" s="1"/>
      <c r="K63" s="42" t="s">
        <v>116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2"/>
      <c r="BI63" s="43" t="s">
        <v>71</v>
      </c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5"/>
      <c r="BU63" s="14">
        <v>119.6</v>
      </c>
      <c r="BV63" s="61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3"/>
    </row>
    <row r="64" spans="1:90" ht="30" customHeight="1">
      <c r="A64" s="39" t="s">
        <v>72</v>
      </c>
      <c r="B64" s="40"/>
      <c r="C64" s="40"/>
      <c r="D64" s="40"/>
      <c r="E64" s="40"/>
      <c r="F64" s="40"/>
      <c r="G64" s="40"/>
      <c r="H64" s="40"/>
      <c r="I64" s="41"/>
      <c r="J64" s="1"/>
      <c r="K64" s="42" t="s">
        <v>73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2"/>
      <c r="BI64" s="43" t="s">
        <v>74</v>
      </c>
      <c r="BJ64" s="44"/>
      <c r="BK64" s="44"/>
      <c r="BL64" s="44"/>
      <c r="BM64" s="44"/>
      <c r="BN64" s="44"/>
      <c r="BO64" s="44"/>
      <c r="BP64" s="44"/>
      <c r="BQ64" s="44"/>
      <c r="BR64" s="44"/>
      <c r="BS64" s="45"/>
      <c r="BT64" s="18"/>
      <c r="BU64" s="14">
        <f>BU65+BU66+BU67+BU68</f>
        <v>889.6299</v>
      </c>
      <c r="BV64" s="61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3"/>
    </row>
    <row r="65" spans="1:90" ht="42" customHeight="1">
      <c r="A65" s="39" t="s">
        <v>121</v>
      </c>
      <c r="B65" s="40"/>
      <c r="C65" s="40"/>
      <c r="D65" s="40"/>
      <c r="E65" s="40"/>
      <c r="F65" s="40"/>
      <c r="G65" s="40"/>
      <c r="H65" s="40"/>
      <c r="I65" s="41"/>
      <c r="J65" s="1"/>
      <c r="K65" s="42" t="s">
        <v>117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2"/>
      <c r="BI65" s="43" t="s">
        <v>74</v>
      </c>
      <c r="BJ65" s="44"/>
      <c r="BK65" s="44"/>
      <c r="BL65" s="44"/>
      <c r="BM65" s="44"/>
      <c r="BN65" s="44"/>
      <c r="BO65" s="44"/>
      <c r="BP65" s="44"/>
      <c r="BQ65" s="44"/>
      <c r="BR65" s="44"/>
      <c r="BS65" s="45"/>
      <c r="BT65" s="18"/>
      <c r="BU65" s="14">
        <v>161.51</v>
      </c>
      <c r="BV65" s="61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3"/>
    </row>
    <row r="66" spans="1:90" ht="42.75" customHeight="1">
      <c r="A66" s="39" t="s">
        <v>122</v>
      </c>
      <c r="B66" s="40"/>
      <c r="C66" s="40"/>
      <c r="D66" s="40"/>
      <c r="E66" s="40"/>
      <c r="F66" s="40"/>
      <c r="G66" s="40"/>
      <c r="H66" s="40"/>
      <c r="I66" s="41"/>
      <c r="J66" s="1"/>
      <c r="K66" s="42" t="s">
        <v>118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2"/>
      <c r="BI66" s="43" t="s">
        <v>74</v>
      </c>
      <c r="BJ66" s="44"/>
      <c r="BK66" s="44"/>
      <c r="BL66" s="44"/>
      <c r="BM66" s="44"/>
      <c r="BN66" s="44"/>
      <c r="BO66" s="44"/>
      <c r="BP66" s="44"/>
      <c r="BQ66" s="44"/>
      <c r="BR66" s="44"/>
      <c r="BS66" s="45"/>
      <c r="BT66" s="18"/>
      <c r="BU66" s="17">
        <v>6.339</v>
      </c>
      <c r="BV66" s="61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3"/>
    </row>
    <row r="67" spans="1:90" ht="42.75" customHeight="1">
      <c r="A67" s="39" t="s">
        <v>123</v>
      </c>
      <c r="B67" s="40"/>
      <c r="C67" s="40"/>
      <c r="D67" s="40"/>
      <c r="E67" s="40"/>
      <c r="F67" s="40"/>
      <c r="G67" s="40"/>
      <c r="H67" s="40"/>
      <c r="I67" s="41"/>
      <c r="J67" s="1"/>
      <c r="K67" s="42" t="s">
        <v>119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2"/>
      <c r="BI67" s="43" t="s">
        <v>74</v>
      </c>
      <c r="BJ67" s="44"/>
      <c r="BK67" s="44"/>
      <c r="BL67" s="44"/>
      <c r="BM67" s="44"/>
      <c r="BN67" s="44"/>
      <c r="BO67" s="44"/>
      <c r="BP67" s="44"/>
      <c r="BQ67" s="44"/>
      <c r="BR67" s="44"/>
      <c r="BS67" s="45"/>
      <c r="BT67" s="18"/>
      <c r="BU67" s="17">
        <v>474.47830000000005</v>
      </c>
      <c r="BV67" s="61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3"/>
    </row>
    <row r="68" spans="1:90" ht="42.75" customHeight="1">
      <c r="A68" s="39" t="s">
        <v>124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120</v>
      </c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2"/>
      <c r="BI68" s="43" t="s">
        <v>74</v>
      </c>
      <c r="BJ68" s="44"/>
      <c r="BK68" s="44"/>
      <c r="BL68" s="44"/>
      <c r="BM68" s="44"/>
      <c r="BN68" s="44"/>
      <c r="BO68" s="44"/>
      <c r="BP68" s="44"/>
      <c r="BQ68" s="44"/>
      <c r="BR68" s="44"/>
      <c r="BS68" s="45"/>
      <c r="BT68" s="18"/>
      <c r="BU68" s="17">
        <v>247.3026</v>
      </c>
      <c r="BV68" s="61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3"/>
    </row>
    <row r="69" spans="1:95" ht="30" customHeight="1">
      <c r="A69" s="39" t="s">
        <v>75</v>
      </c>
      <c r="B69" s="40"/>
      <c r="C69" s="40"/>
      <c r="D69" s="40"/>
      <c r="E69" s="40"/>
      <c r="F69" s="40"/>
      <c r="G69" s="40"/>
      <c r="H69" s="40"/>
      <c r="I69" s="41"/>
      <c r="J69" s="1"/>
      <c r="K69" s="42" t="s">
        <v>76</v>
      </c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2"/>
      <c r="BI69" s="43" t="s">
        <v>74</v>
      </c>
      <c r="BJ69" s="44"/>
      <c r="BK69" s="44"/>
      <c r="BL69" s="44"/>
      <c r="BM69" s="44"/>
      <c r="BN69" s="44"/>
      <c r="BO69" s="44"/>
      <c r="BP69" s="44"/>
      <c r="BQ69" s="44"/>
      <c r="BR69" s="44"/>
      <c r="BS69" s="45"/>
      <c r="BT69" s="18"/>
      <c r="BU69" s="14">
        <f>BU70+BU71+BU72</f>
        <v>4102.93</v>
      </c>
      <c r="BV69" s="61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3"/>
      <c r="CP69" s="8"/>
      <c r="CQ69" s="9"/>
    </row>
    <row r="70" spans="1:109" ht="30" customHeight="1">
      <c r="A70" s="39" t="s">
        <v>128</v>
      </c>
      <c r="B70" s="40"/>
      <c r="C70" s="40"/>
      <c r="D70" s="40"/>
      <c r="E70" s="40"/>
      <c r="F70" s="40"/>
      <c r="G70" s="40"/>
      <c r="H70" s="40"/>
      <c r="I70" s="41"/>
      <c r="J70" s="1"/>
      <c r="K70" s="42" t="s">
        <v>131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2"/>
      <c r="BI70" s="43" t="s">
        <v>74</v>
      </c>
      <c r="BJ70" s="44"/>
      <c r="BK70" s="44"/>
      <c r="BL70" s="44"/>
      <c r="BM70" s="44"/>
      <c r="BN70" s="44"/>
      <c r="BO70" s="44"/>
      <c r="BP70" s="44"/>
      <c r="BQ70" s="44"/>
      <c r="BR70" s="44"/>
      <c r="BS70" s="45"/>
      <c r="BT70" s="18"/>
      <c r="BU70" s="14">
        <v>854</v>
      </c>
      <c r="BV70" s="61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3"/>
      <c r="DE70" s="9"/>
    </row>
    <row r="71" spans="1:94" ht="30" customHeight="1">
      <c r="A71" s="39" t="s">
        <v>129</v>
      </c>
      <c r="B71" s="40"/>
      <c r="C71" s="40"/>
      <c r="D71" s="40"/>
      <c r="E71" s="40"/>
      <c r="F71" s="40"/>
      <c r="G71" s="40"/>
      <c r="H71" s="40"/>
      <c r="I71" s="41"/>
      <c r="J71" s="1"/>
      <c r="K71" s="42" t="s">
        <v>132</v>
      </c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2"/>
      <c r="BI71" s="43" t="s">
        <v>74</v>
      </c>
      <c r="BJ71" s="44"/>
      <c r="BK71" s="44"/>
      <c r="BL71" s="44"/>
      <c r="BM71" s="44"/>
      <c r="BN71" s="44"/>
      <c r="BO71" s="44"/>
      <c r="BP71" s="44"/>
      <c r="BQ71" s="44"/>
      <c r="BR71" s="44"/>
      <c r="BS71" s="45"/>
      <c r="BT71" s="18"/>
      <c r="BU71" s="14">
        <v>302.9</v>
      </c>
      <c r="BV71" s="61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3"/>
      <c r="CP71" s="8"/>
    </row>
    <row r="72" spans="1:90" ht="30" customHeight="1">
      <c r="A72" s="39" t="s">
        <v>130</v>
      </c>
      <c r="B72" s="40"/>
      <c r="C72" s="40"/>
      <c r="D72" s="40"/>
      <c r="E72" s="40"/>
      <c r="F72" s="40"/>
      <c r="G72" s="40"/>
      <c r="H72" s="40"/>
      <c r="I72" s="41"/>
      <c r="J72" s="1"/>
      <c r="K72" s="42" t="s">
        <v>133</v>
      </c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2"/>
      <c r="BI72" s="43" t="s">
        <v>74</v>
      </c>
      <c r="BJ72" s="44"/>
      <c r="BK72" s="44"/>
      <c r="BL72" s="44"/>
      <c r="BM72" s="44"/>
      <c r="BN72" s="44"/>
      <c r="BO72" s="44"/>
      <c r="BP72" s="44"/>
      <c r="BQ72" s="44"/>
      <c r="BR72" s="44"/>
      <c r="BS72" s="45"/>
      <c r="BT72" s="18"/>
      <c r="BU72" s="14">
        <v>2946.0299999999997</v>
      </c>
      <c r="BV72" s="61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3"/>
    </row>
    <row r="73" spans="1:90" ht="15" customHeight="1">
      <c r="A73" s="39" t="s">
        <v>77</v>
      </c>
      <c r="B73" s="40"/>
      <c r="C73" s="40"/>
      <c r="D73" s="40"/>
      <c r="E73" s="40"/>
      <c r="F73" s="40"/>
      <c r="G73" s="40"/>
      <c r="H73" s="40"/>
      <c r="I73" s="41"/>
      <c r="J73" s="1"/>
      <c r="K73" s="42" t="s">
        <v>78</v>
      </c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2"/>
      <c r="BI73" s="43" t="s">
        <v>79</v>
      </c>
      <c r="BJ73" s="44"/>
      <c r="BK73" s="44"/>
      <c r="BL73" s="44"/>
      <c r="BM73" s="44"/>
      <c r="BN73" s="44"/>
      <c r="BO73" s="44"/>
      <c r="BP73" s="44"/>
      <c r="BQ73" s="44"/>
      <c r="BR73" s="44"/>
      <c r="BS73" s="45"/>
      <c r="BT73" s="18"/>
      <c r="BU73" s="17">
        <f>BU74+BU75+BU76+BU77</f>
        <v>413.724</v>
      </c>
      <c r="BV73" s="61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3"/>
    </row>
    <row r="74" spans="1:90" ht="30" customHeight="1">
      <c r="A74" s="39" t="s">
        <v>134</v>
      </c>
      <c r="B74" s="40"/>
      <c r="C74" s="40"/>
      <c r="D74" s="40"/>
      <c r="E74" s="40"/>
      <c r="F74" s="40"/>
      <c r="G74" s="40"/>
      <c r="H74" s="40"/>
      <c r="I74" s="41"/>
      <c r="J74" s="1"/>
      <c r="K74" s="42" t="s">
        <v>138</v>
      </c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2"/>
      <c r="BI74" s="43" t="s">
        <v>79</v>
      </c>
      <c r="BJ74" s="44"/>
      <c r="BK74" s="44"/>
      <c r="BL74" s="44"/>
      <c r="BM74" s="44"/>
      <c r="BN74" s="44"/>
      <c r="BO74" s="44"/>
      <c r="BP74" s="44"/>
      <c r="BQ74" s="44"/>
      <c r="BR74" s="44"/>
      <c r="BS74" s="45"/>
      <c r="BT74" s="18"/>
      <c r="BU74" s="17">
        <v>100.184</v>
      </c>
      <c r="BV74" s="61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3"/>
    </row>
    <row r="75" spans="1:95" ht="30" customHeight="1">
      <c r="A75" s="39" t="s">
        <v>135</v>
      </c>
      <c r="B75" s="40"/>
      <c r="C75" s="40"/>
      <c r="D75" s="40"/>
      <c r="E75" s="40"/>
      <c r="F75" s="40"/>
      <c r="G75" s="40"/>
      <c r="H75" s="40"/>
      <c r="I75" s="41"/>
      <c r="J75" s="1"/>
      <c r="K75" s="42" t="s">
        <v>139</v>
      </c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2"/>
      <c r="BI75" s="43" t="s">
        <v>79</v>
      </c>
      <c r="BJ75" s="44"/>
      <c r="BK75" s="44"/>
      <c r="BL75" s="44"/>
      <c r="BM75" s="44"/>
      <c r="BN75" s="44"/>
      <c r="BO75" s="44"/>
      <c r="BP75" s="44"/>
      <c r="BQ75" s="44"/>
      <c r="BR75" s="44"/>
      <c r="BS75" s="45"/>
      <c r="BT75" s="18"/>
      <c r="BU75" s="17">
        <v>4.35</v>
      </c>
      <c r="BV75" s="61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3"/>
      <c r="CQ75" s="8"/>
    </row>
    <row r="76" spans="1:90" ht="30" customHeight="1">
      <c r="A76" s="39" t="s">
        <v>136</v>
      </c>
      <c r="B76" s="40"/>
      <c r="C76" s="40"/>
      <c r="D76" s="40"/>
      <c r="E76" s="40"/>
      <c r="F76" s="40"/>
      <c r="G76" s="40"/>
      <c r="H76" s="40"/>
      <c r="I76" s="41"/>
      <c r="J76" s="1"/>
      <c r="K76" s="42" t="s">
        <v>140</v>
      </c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2"/>
      <c r="BI76" s="43" t="s">
        <v>79</v>
      </c>
      <c r="BJ76" s="44"/>
      <c r="BK76" s="44"/>
      <c r="BL76" s="44"/>
      <c r="BM76" s="44"/>
      <c r="BN76" s="44"/>
      <c r="BO76" s="44"/>
      <c r="BP76" s="44"/>
      <c r="BQ76" s="44"/>
      <c r="BR76" s="44"/>
      <c r="BS76" s="45"/>
      <c r="BT76" s="18"/>
      <c r="BU76" s="17">
        <v>196.88</v>
      </c>
      <c r="BV76" s="61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3"/>
    </row>
    <row r="77" spans="1:90" ht="30" customHeight="1">
      <c r="A77" s="39" t="s">
        <v>137</v>
      </c>
      <c r="B77" s="40"/>
      <c r="C77" s="40"/>
      <c r="D77" s="40"/>
      <c r="E77" s="40"/>
      <c r="F77" s="40"/>
      <c r="G77" s="40"/>
      <c r="H77" s="40"/>
      <c r="I77" s="41"/>
      <c r="J77" s="1"/>
      <c r="K77" s="42" t="s">
        <v>141</v>
      </c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2"/>
      <c r="BI77" s="43" t="s">
        <v>79</v>
      </c>
      <c r="BJ77" s="44"/>
      <c r="BK77" s="44"/>
      <c r="BL77" s="44"/>
      <c r="BM77" s="44"/>
      <c r="BN77" s="44"/>
      <c r="BO77" s="44"/>
      <c r="BP77" s="44"/>
      <c r="BQ77" s="44"/>
      <c r="BR77" s="44"/>
      <c r="BS77" s="45"/>
      <c r="BT77" s="18"/>
      <c r="BU77" s="17">
        <v>112.31</v>
      </c>
      <c r="BV77" s="61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3"/>
    </row>
    <row r="78" spans="1:90" ht="15" customHeight="1">
      <c r="A78" s="39" t="s">
        <v>80</v>
      </c>
      <c r="B78" s="40"/>
      <c r="C78" s="40"/>
      <c r="D78" s="40"/>
      <c r="E78" s="40"/>
      <c r="F78" s="40"/>
      <c r="G78" s="40"/>
      <c r="H78" s="40"/>
      <c r="I78" s="41"/>
      <c r="J78" s="1"/>
      <c r="K78" s="42" t="s">
        <v>81</v>
      </c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2"/>
      <c r="BI78" s="43" t="s">
        <v>65</v>
      </c>
      <c r="BJ78" s="44"/>
      <c r="BK78" s="44"/>
      <c r="BL78" s="44"/>
      <c r="BM78" s="44"/>
      <c r="BN78" s="44"/>
      <c r="BO78" s="44"/>
      <c r="BP78" s="44"/>
      <c r="BQ78" s="44"/>
      <c r="BR78" s="44"/>
      <c r="BS78" s="45"/>
      <c r="BT78" s="18"/>
      <c r="BU78" s="17">
        <f>163.57/BU73*100</f>
        <v>39.53601918187004</v>
      </c>
      <c r="BV78" s="61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3"/>
    </row>
    <row r="79" spans="1:90" ht="30" customHeight="1">
      <c r="A79" s="39" t="s">
        <v>82</v>
      </c>
      <c r="B79" s="40"/>
      <c r="C79" s="40"/>
      <c r="D79" s="40"/>
      <c r="E79" s="40"/>
      <c r="F79" s="40"/>
      <c r="G79" s="40"/>
      <c r="H79" s="40"/>
      <c r="I79" s="41"/>
      <c r="J79" s="1"/>
      <c r="K79" s="42" t="s">
        <v>83</v>
      </c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2"/>
      <c r="BI79" s="43" t="s">
        <v>4</v>
      </c>
      <c r="BJ79" s="44"/>
      <c r="BK79" s="44"/>
      <c r="BL79" s="44"/>
      <c r="BM79" s="44"/>
      <c r="BN79" s="44"/>
      <c r="BO79" s="44"/>
      <c r="BP79" s="44"/>
      <c r="BQ79" s="44"/>
      <c r="BR79" s="44"/>
      <c r="BS79" s="45"/>
      <c r="BT79" s="13">
        <v>27250</v>
      </c>
      <c r="BU79" s="12">
        <v>69191.31668</v>
      </c>
      <c r="BV79" s="61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3"/>
    </row>
    <row r="80" spans="1:90" ht="30" customHeight="1">
      <c r="A80" s="39" t="s">
        <v>84</v>
      </c>
      <c r="B80" s="40"/>
      <c r="C80" s="40"/>
      <c r="D80" s="40"/>
      <c r="E80" s="40"/>
      <c r="F80" s="40"/>
      <c r="G80" s="40"/>
      <c r="H80" s="40"/>
      <c r="I80" s="41"/>
      <c r="J80" s="1"/>
      <c r="K80" s="42" t="s">
        <v>85</v>
      </c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2"/>
      <c r="BI80" s="43" t="s">
        <v>4</v>
      </c>
      <c r="BJ80" s="44"/>
      <c r="BK80" s="44"/>
      <c r="BL80" s="44"/>
      <c r="BM80" s="44"/>
      <c r="BN80" s="44"/>
      <c r="BO80" s="44"/>
      <c r="BP80" s="44"/>
      <c r="BQ80" s="44"/>
      <c r="BR80" s="44"/>
      <c r="BS80" s="45"/>
      <c r="BT80" s="13"/>
      <c r="BU80" s="12">
        <v>29963.73468</v>
      </c>
      <c r="BV80" s="64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6"/>
    </row>
    <row r="81" spans="1:90" ht="45" customHeight="1">
      <c r="A81" s="39" t="s">
        <v>86</v>
      </c>
      <c r="B81" s="40"/>
      <c r="C81" s="40"/>
      <c r="D81" s="40"/>
      <c r="E81" s="40"/>
      <c r="F81" s="40"/>
      <c r="G81" s="40"/>
      <c r="H81" s="40"/>
      <c r="I81" s="41"/>
      <c r="J81" s="1"/>
      <c r="K81" s="42" t="s">
        <v>87</v>
      </c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2"/>
      <c r="BI81" s="43" t="s">
        <v>65</v>
      </c>
      <c r="BJ81" s="44"/>
      <c r="BK81" s="44"/>
      <c r="BL81" s="44"/>
      <c r="BM81" s="44"/>
      <c r="BN81" s="44"/>
      <c r="BO81" s="44"/>
      <c r="BP81" s="44"/>
      <c r="BQ81" s="44"/>
      <c r="BR81" s="44"/>
      <c r="BS81" s="45"/>
      <c r="BT81" s="10"/>
      <c r="BU81" s="1" t="s">
        <v>160</v>
      </c>
      <c r="BV81" s="46" t="s">
        <v>37</v>
      </c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8"/>
    </row>
    <row r="83" ht="12.75">
      <c r="G83" s="3" t="s">
        <v>17</v>
      </c>
    </row>
    <row r="84" spans="1:90" ht="68.25" customHeight="1">
      <c r="A84" s="67" t="s">
        <v>155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</row>
    <row r="85" spans="1:90" ht="25.5" customHeight="1">
      <c r="A85" s="67" t="s">
        <v>156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</row>
    <row r="86" spans="1:90" ht="25.5" customHeight="1">
      <c r="A86" s="67" t="s">
        <v>157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</row>
    <row r="87" spans="1:90" ht="25.5" customHeight="1">
      <c r="A87" s="67" t="s">
        <v>158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</row>
    <row r="88" spans="1:90" ht="25.5" customHeight="1">
      <c r="A88" s="67" t="s">
        <v>159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</row>
    <row r="89" ht="3" customHeight="1"/>
  </sheetData>
  <sheetProtection/>
  <mergeCells count="220">
    <mergeCell ref="A84:CL84"/>
    <mergeCell ref="A85:CL85"/>
    <mergeCell ref="A86:CL86"/>
    <mergeCell ref="A87:CL87"/>
    <mergeCell ref="A88:CL88"/>
    <mergeCell ref="A81:I81"/>
    <mergeCell ref="K81:BG81"/>
    <mergeCell ref="BI81:BS81"/>
    <mergeCell ref="A78:I78"/>
    <mergeCell ref="K78:BG78"/>
    <mergeCell ref="BI78:BS78"/>
    <mergeCell ref="BV81:CL81"/>
    <mergeCell ref="A79:I79"/>
    <mergeCell ref="K79:BG79"/>
    <mergeCell ref="BI79:BS79"/>
    <mergeCell ref="A80:I80"/>
    <mergeCell ref="K80:BG80"/>
    <mergeCell ref="BI80:BS80"/>
    <mergeCell ref="A76:I76"/>
    <mergeCell ref="K76:BG76"/>
    <mergeCell ref="BI76:BS76"/>
    <mergeCell ref="A77:I77"/>
    <mergeCell ref="K77:BG77"/>
    <mergeCell ref="BI77:BS77"/>
    <mergeCell ref="A74:I74"/>
    <mergeCell ref="K74:BG74"/>
    <mergeCell ref="BI74:BS74"/>
    <mergeCell ref="A75:I75"/>
    <mergeCell ref="K75:BG75"/>
    <mergeCell ref="BI75:BS75"/>
    <mergeCell ref="A72:I72"/>
    <mergeCell ref="K72:BG72"/>
    <mergeCell ref="BI72:BS72"/>
    <mergeCell ref="A73:I73"/>
    <mergeCell ref="K73:BG73"/>
    <mergeCell ref="BI73:BS73"/>
    <mergeCell ref="A70:I70"/>
    <mergeCell ref="K70:BG70"/>
    <mergeCell ref="BI70:BS70"/>
    <mergeCell ref="A71:I71"/>
    <mergeCell ref="K71:BG71"/>
    <mergeCell ref="BI71:BS71"/>
    <mergeCell ref="A68:I68"/>
    <mergeCell ref="K68:BG68"/>
    <mergeCell ref="BI68:BS68"/>
    <mergeCell ref="A69:I69"/>
    <mergeCell ref="K69:BG69"/>
    <mergeCell ref="BI69:BS69"/>
    <mergeCell ref="A66:I66"/>
    <mergeCell ref="K66:BG66"/>
    <mergeCell ref="BI66:BS66"/>
    <mergeCell ref="A67:I67"/>
    <mergeCell ref="K67:BG67"/>
    <mergeCell ref="BI67:BS67"/>
    <mergeCell ref="A64:I64"/>
    <mergeCell ref="K64:BG64"/>
    <mergeCell ref="BI64:BS64"/>
    <mergeCell ref="A65:I65"/>
    <mergeCell ref="K65:BG65"/>
    <mergeCell ref="BI65:BS65"/>
    <mergeCell ref="K61:BG61"/>
    <mergeCell ref="BI61:BS61"/>
    <mergeCell ref="A62:I62"/>
    <mergeCell ref="K62:BG62"/>
    <mergeCell ref="BI62:BS62"/>
    <mergeCell ref="A63:I63"/>
    <mergeCell ref="K63:BG63"/>
    <mergeCell ref="BI63:BS63"/>
    <mergeCell ref="BV58:CL58"/>
    <mergeCell ref="A59:I59"/>
    <mergeCell ref="K59:BG59"/>
    <mergeCell ref="BI59:BS59"/>
    <mergeCell ref="BV59:CL59"/>
    <mergeCell ref="A60:I60"/>
    <mergeCell ref="K60:BG60"/>
    <mergeCell ref="BI60:BS60"/>
    <mergeCell ref="BV60:CL80"/>
    <mergeCell ref="A61:I61"/>
    <mergeCell ref="A57:I57"/>
    <mergeCell ref="K57:BG57"/>
    <mergeCell ref="BI57:BS57"/>
    <mergeCell ref="A58:I58"/>
    <mergeCell ref="K58:BG58"/>
    <mergeCell ref="BI58:BS58"/>
    <mergeCell ref="A55:I55"/>
    <mergeCell ref="K55:BG55"/>
    <mergeCell ref="BI55:BS55"/>
    <mergeCell ref="A56:I56"/>
    <mergeCell ref="K56:BG56"/>
    <mergeCell ref="BI56:BS56"/>
    <mergeCell ref="A53:I53"/>
    <mergeCell ref="K53:BG53"/>
    <mergeCell ref="BI53:BS53"/>
    <mergeCell ref="A54:I54"/>
    <mergeCell ref="K54:BG54"/>
    <mergeCell ref="BI54:BS54"/>
    <mergeCell ref="A51:I51"/>
    <mergeCell ref="K51:BG51"/>
    <mergeCell ref="BI51:BS51"/>
    <mergeCell ref="A52:I52"/>
    <mergeCell ref="K52:BG52"/>
    <mergeCell ref="BI52:BS52"/>
    <mergeCell ref="A49:I49"/>
    <mergeCell ref="K49:BG49"/>
    <mergeCell ref="BI49:BS49"/>
    <mergeCell ref="A50:I50"/>
    <mergeCell ref="K50:BG50"/>
    <mergeCell ref="BI50:BS50"/>
    <mergeCell ref="A47:I47"/>
    <mergeCell ref="K47:BG47"/>
    <mergeCell ref="BI47:BS47"/>
    <mergeCell ref="A48:I48"/>
    <mergeCell ref="K48:BG48"/>
    <mergeCell ref="BI48:BS48"/>
    <mergeCell ref="A45:I45"/>
    <mergeCell ref="K45:BG45"/>
    <mergeCell ref="BI45:BS45"/>
    <mergeCell ref="A46:I46"/>
    <mergeCell ref="K46:BG46"/>
    <mergeCell ref="BI46:BS46"/>
    <mergeCell ref="A43:I43"/>
    <mergeCell ref="K43:BG43"/>
    <mergeCell ref="BI43:BS43"/>
    <mergeCell ref="A44:I44"/>
    <mergeCell ref="K44:BG44"/>
    <mergeCell ref="BI44:BS44"/>
    <mergeCell ref="A41:I41"/>
    <mergeCell ref="K41:BG41"/>
    <mergeCell ref="BI41:BS41"/>
    <mergeCell ref="A42:I42"/>
    <mergeCell ref="K42:BG42"/>
    <mergeCell ref="BI42:BS42"/>
    <mergeCell ref="A39:I39"/>
    <mergeCell ref="K39:BG39"/>
    <mergeCell ref="BI39:BS39"/>
    <mergeCell ref="A40:I40"/>
    <mergeCell ref="K40:BG40"/>
    <mergeCell ref="BI40:BS40"/>
    <mergeCell ref="A37:I37"/>
    <mergeCell ref="K37:BG37"/>
    <mergeCell ref="BI37:BS37"/>
    <mergeCell ref="A38:I38"/>
    <mergeCell ref="K38:BG38"/>
    <mergeCell ref="BI38:BS38"/>
    <mergeCell ref="A35:I35"/>
    <mergeCell ref="K35:BG35"/>
    <mergeCell ref="BI35:BS35"/>
    <mergeCell ref="A36:I36"/>
    <mergeCell ref="K36:BG36"/>
    <mergeCell ref="BI36:BS36"/>
    <mergeCell ref="A33:I33"/>
    <mergeCell ref="K33:BG33"/>
    <mergeCell ref="BI33:BS33"/>
    <mergeCell ref="A34:I34"/>
    <mergeCell ref="K34:BG34"/>
    <mergeCell ref="BI34:BS34"/>
    <mergeCell ref="A31:I31"/>
    <mergeCell ref="K31:BG31"/>
    <mergeCell ref="BI31:BS31"/>
    <mergeCell ref="A32:I32"/>
    <mergeCell ref="K32:BG32"/>
    <mergeCell ref="BI32:BS32"/>
    <mergeCell ref="A29:I29"/>
    <mergeCell ref="K29:BG29"/>
    <mergeCell ref="BI29:BS29"/>
    <mergeCell ref="A30:I30"/>
    <mergeCell ref="K30:BG30"/>
    <mergeCell ref="BI30:BS30"/>
    <mergeCell ref="A27:I27"/>
    <mergeCell ref="K27:BG27"/>
    <mergeCell ref="BI27:BS27"/>
    <mergeCell ref="A28:I28"/>
    <mergeCell ref="K28:BG28"/>
    <mergeCell ref="BI28:BS28"/>
    <mergeCell ref="A25:I25"/>
    <mergeCell ref="K25:BG25"/>
    <mergeCell ref="BI25:BS25"/>
    <mergeCell ref="A26:I26"/>
    <mergeCell ref="K26:BG26"/>
    <mergeCell ref="BI26:BS26"/>
    <mergeCell ref="A23:I23"/>
    <mergeCell ref="K23:BG23"/>
    <mergeCell ref="BI23:BS23"/>
    <mergeCell ref="A24:I24"/>
    <mergeCell ref="K24:BG24"/>
    <mergeCell ref="BI24:BS24"/>
    <mergeCell ref="A21:I21"/>
    <mergeCell ref="K21:BG21"/>
    <mergeCell ref="BI21:BS21"/>
    <mergeCell ref="A22:I22"/>
    <mergeCell ref="K22:BG22"/>
    <mergeCell ref="BI22:BS22"/>
    <mergeCell ref="A18:I18"/>
    <mergeCell ref="K18:BG18"/>
    <mergeCell ref="BI18:BS18"/>
    <mergeCell ref="BV18:CL57"/>
    <mergeCell ref="A19:I19"/>
    <mergeCell ref="K19:BG19"/>
    <mergeCell ref="BI19:BS19"/>
    <mergeCell ref="A20:I20"/>
    <mergeCell ref="K20:BG20"/>
    <mergeCell ref="BI20:BS20"/>
    <mergeCell ref="BT15:BU15"/>
    <mergeCell ref="BV15:CL16"/>
    <mergeCell ref="A17:I17"/>
    <mergeCell ref="K17:BG17"/>
    <mergeCell ref="BI17:BS17"/>
    <mergeCell ref="BV17:CL17"/>
    <mergeCell ref="AQ13:AX13"/>
    <mergeCell ref="AY13:AZ13"/>
    <mergeCell ref="BA13:BH13"/>
    <mergeCell ref="A15:I16"/>
    <mergeCell ref="J15:BH16"/>
    <mergeCell ref="BI15:BS16"/>
    <mergeCell ref="A5:CL5"/>
    <mergeCell ref="A6:CL6"/>
    <mergeCell ref="A7:CL7"/>
    <mergeCell ref="A8:CL8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Гурулев С.В.</cp:lastModifiedBy>
  <cp:lastPrinted>2020-03-26T04:37:55Z</cp:lastPrinted>
  <dcterms:created xsi:type="dcterms:W3CDTF">2010-05-19T10:50:44Z</dcterms:created>
  <dcterms:modified xsi:type="dcterms:W3CDTF">2021-03-29T14:57:20Z</dcterms:modified>
  <cp:category/>
  <cp:version/>
  <cp:contentType/>
  <cp:contentStatus/>
</cp:coreProperties>
</file>